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G32" i="1"/>
  <c r="H32" i="1" s="1"/>
  <c r="G31" i="1"/>
  <c r="H31" i="1" s="1"/>
  <c r="D31" i="1"/>
  <c r="H30" i="1"/>
  <c r="G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E12" i="1" s="1"/>
  <c r="F12" i="1"/>
  <c r="H19" i="1" l="1"/>
  <c r="K19" i="1"/>
  <c r="H16" i="1"/>
  <c r="K16" i="1"/>
  <c r="H20" i="1"/>
  <c r="K20" i="1"/>
  <c r="H17" i="1"/>
  <c r="K17" i="1"/>
  <c r="H21" i="1"/>
  <c r="K21" i="1"/>
  <c r="H18" i="1"/>
  <c r="K18" i="1"/>
  <c r="H22" i="1"/>
  <c r="K22" i="1"/>
  <c r="K34" i="1"/>
  <c r="H34" i="1"/>
  <c r="D14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<sst xmlns="http://schemas.openxmlformats.org/spreadsheetml/2006/main" count="35" uniqueCount="34">
  <si>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</si>
  <si>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2016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</si>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</sst>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4" fontId="4" fillId="3" borderId="0" xfId="1" applyNumberFormat="1" applyFont="1" applyFill="1" applyBorder="1" applyAlignment="1" applyProtection="1">
      <alignment horizontal="center" vertical="center"/>
      <protection locked="0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1600200</xdr:colOff>
      <xdr:row>41</xdr:row>
      <xdr:rowOff>9524</xdr:rowOff>
    </xdr:to>
    <xdr:sp macro="" textlink="">
      <xdr:nvSpPr>
        <xdr:cNvPr id="2" name="1 CuadroTexto"/>
        <xdr:cNvSpPr txBox="1"/>
      </xdr:nvSpPr>
      <xdr:spPr>
        <a:xfrm>
          <a:off x="85725" y="6972300"/>
          <a:ext cx="24384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742945</xdr:colOff>
      <xdr:row>39</xdr:row>
      <xdr:rowOff>73812</xdr:rowOff>
    </xdr:from>
    <xdr:to>
      <xdr:col>7</xdr:col>
      <xdr:colOff>1021514</xdr:colOff>
      <xdr:row>41</xdr:row>
      <xdr:rowOff>83336</xdr:rowOff>
    </xdr:to>
    <xdr:sp macro="" textlink="">
      <xdr:nvSpPr>
        <xdr:cNvPr id="3" name="2 CuadroTexto"/>
        <xdr:cNvSpPr txBox="1"/>
      </xdr:nvSpPr>
      <xdr:spPr>
        <a:xfrm>
          <a:off x="8315320" y="7046112"/>
          <a:ext cx="316464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3ER.%20TRIM.16/Estados%20Fros%20y%20Pptales%20Sep.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6">
          <cell r="D16">
            <v>49859033.280000001</v>
          </cell>
          <cell r="E16">
            <v>29305691.579999998</v>
          </cell>
        </row>
        <row r="17">
          <cell r="D17">
            <v>22934.49</v>
          </cell>
          <cell r="E17">
            <v>5898.06</v>
          </cell>
        </row>
        <row r="18">
          <cell r="D18">
            <v>5234225.29</v>
          </cell>
          <cell r="E18">
            <v>3317129.64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1608580.21</v>
          </cell>
        </row>
        <row r="32">
          <cell r="E32">
            <v>378298.88</v>
          </cell>
        </row>
        <row r="34">
          <cell r="E34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85" workbookViewId="0">
      <selection activeCell="I19" sqref="I19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9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34619010.129999995</v>
      </c>
      <c r="E12" s="31">
        <f>+E14+E24</f>
        <v>133969101.53</v>
      </c>
      <c r="F12" s="31">
        <f>+F14+F24</f>
        <v>102429409.65999998</v>
      </c>
      <c r="G12" s="32">
        <f>D12+E12-F12</f>
        <v>66158702.000000015</v>
      </c>
      <c r="H12" s="32">
        <f>(G12-D12)</f>
        <v>31539691.87000002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32628719.279999997</v>
      </c>
      <c r="E14" s="37">
        <f>SUM(E16:E22)</f>
        <v>123260866.98</v>
      </c>
      <c r="F14" s="37">
        <f>SUM(F16:F22)</f>
        <v>100773393.19999999</v>
      </c>
      <c r="G14" s="32">
        <f>D14+E14-F14</f>
        <v>55116193.060000002</v>
      </c>
      <c r="H14" s="32">
        <f>(G14-D14)</f>
        <v>22487473.780000005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f>+[1]ESF!E16</f>
        <v>29305691.579999998</v>
      </c>
      <c r="E16" s="46">
        <v>106964264.19</v>
      </c>
      <c r="F16" s="46">
        <v>86410922.489999995</v>
      </c>
      <c r="G16" s="46">
        <f>D16+E16-F16</f>
        <v>49859033.279999986</v>
      </c>
      <c r="H16" s="46">
        <f>(G16-D16)</f>
        <v>20553341.699999988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f>+[1]ESF!E17</f>
        <v>5898.06</v>
      </c>
      <c r="E17" s="46">
        <v>8769187.6799999997</v>
      </c>
      <c r="F17" s="46">
        <v>8752151.25</v>
      </c>
      <c r="G17" s="46">
        <f>D17+E17-F17</f>
        <v>22934.490000000224</v>
      </c>
      <c r="H17" s="46">
        <f>G17-D17</f>
        <v>17036.430000000222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f>+[1]ESF!E18</f>
        <v>3317129.64</v>
      </c>
      <c r="E18" s="46">
        <v>7527415.1100000003</v>
      </c>
      <c r="F18" s="46">
        <v>5610319.46</v>
      </c>
      <c r="G18" s="46">
        <f>D18+E18-F18</f>
        <v>5234225.29</v>
      </c>
      <c r="H18" s="46">
        <f>-(G18-D18)</f>
        <v>-1917095.65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5">
        <f>+[1]ESF!E19</f>
        <v>0</v>
      </c>
      <c r="E19" s="45">
        <v>0</v>
      </c>
      <c r="F19" s="45">
        <v>0</v>
      </c>
      <c r="G19" s="47">
        <f>+D19+E19-F19</f>
        <v>0</v>
      </c>
      <c r="H19" s="47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5">
        <f>+[1]ESF!E20</f>
        <v>0</v>
      </c>
      <c r="E20" s="45">
        <v>0</v>
      </c>
      <c r="F20" s="45">
        <v>0</v>
      </c>
      <c r="G20" s="47">
        <f>+D20+E20-F20</f>
        <v>0</v>
      </c>
      <c r="H20" s="47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5">
        <f>+[1]ESF!E21</f>
        <v>0</v>
      </c>
      <c r="E21" s="45">
        <v>0</v>
      </c>
      <c r="F21" s="45">
        <v>0</v>
      </c>
      <c r="G21" s="47">
        <f>+D21+E21-F21</f>
        <v>0</v>
      </c>
      <c r="H21" s="47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5">
        <f>+[1]ESF!E22</f>
        <v>0</v>
      </c>
      <c r="E22" s="45">
        <v>0</v>
      </c>
      <c r="F22" s="45">
        <v>0</v>
      </c>
      <c r="G22" s="47">
        <f>+D22+E22-F22</f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SUM(D26:D34)</f>
        <v>1990290.8499999999</v>
      </c>
      <c r="E24" s="37">
        <f>SUM(E26:E34)</f>
        <v>10708234.550000001</v>
      </c>
      <c r="F24" s="37">
        <f>SUM(F26:F34)</f>
        <v>1656016.46</v>
      </c>
      <c r="G24" s="32">
        <f>D24+E24-F24</f>
        <v>11042508.940000001</v>
      </c>
      <c r="H24" s="32">
        <f>-(-G24+D24)</f>
        <v>9052218.0900000017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5">
        <f>+[1]ESF!E29</f>
        <v>0</v>
      </c>
      <c r="E26" s="45">
        <v>0</v>
      </c>
      <c r="F26" s="45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5">
        <f>+[1]ESF!E30</f>
        <v>0</v>
      </c>
      <c r="E27" s="45">
        <v>0</v>
      </c>
      <c r="F27" s="45">
        <v>0</v>
      </c>
      <c r="G27" s="47">
        <f t="shared" ref="G27:G34" si="0">+D27+E27-F27</f>
        <v>0</v>
      </c>
      <c r="H27" s="47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f>+[1]ESF!E31</f>
        <v>1608580.21</v>
      </c>
      <c r="E28" s="46">
        <v>7041901.3600000003</v>
      </c>
      <c r="F28" s="46">
        <v>1304949.74</v>
      </c>
      <c r="G28" s="46">
        <f>D28+E28-F28</f>
        <v>7345531.8300000001</v>
      </c>
      <c r="H28" s="47">
        <f t="shared" si="1"/>
        <v>5736951.6200000001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f>+[1]ESF!E32</f>
        <v>378298.88</v>
      </c>
      <c r="E29" s="46">
        <v>3666333.19</v>
      </c>
      <c r="F29" s="45">
        <v>347655</v>
      </c>
      <c r="G29" s="46">
        <f>D29+E29-F29</f>
        <v>3696977.07</v>
      </c>
      <c r="H29" s="47">
        <f t="shared" si="1"/>
        <v>3318678.19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5">
        <v>0</v>
      </c>
      <c r="F30" s="45">
        <v>0</v>
      </c>
      <c r="G30" s="47">
        <f t="shared" si="0"/>
        <v>0</v>
      </c>
      <c r="H30" s="47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f>+[1]ESF!E34</f>
        <v>0</v>
      </c>
      <c r="E31" s="45">
        <v>0</v>
      </c>
      <c r="F31" s="45">
        <v>0</v>
      </c>
      <c r="G31" s="47">
        <f t="shared" si="0"/>
        <v>0</v>
      </c>
      <c r="H31" s="47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50">
        <v>3411.76</v>
      </c>
      <c r="E32" s="45">
        <v>0</v>
      </c>
      <c r="F32" s="50">
        <v>3411.72</v>
      </c>
      <c r="G32" s="46">
        <f>D32+E32-F32</f>
        <v>4.0000000000418368E-2</v>
      </c>
      <c r="H32" s="45">
        <f>-(G32-D32)</f>
        <v>3411.72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5">
        <f>+[1]ESF!E36</f>
        <v>0</v>
      </c>
      <c r="E33" s="45">
        <v>0</v>
      </c>
      <c r="F33" s="45">
        <v>0</v>
      </c>
      <c r="G33" s="47">
        <f t="shared" si="0"/>
        <v>0</v>
      </c>
      <c r="H33" s="47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5">
        <f>+[1]ESF!E37</f>
        <v>0</v>
      </c>
      <c r="E34" s="45">
        <v>0</v>
      </c>
      <c r="F34" s="45">
        <v>0</v>
      </c>
      <c r="G34" s="47">
        <f t="shared" si="0"/>
        <v>0</v>
      </c>
      <c r="H34" s="47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1"/>
      <c r="E35" s="52"/>
      <c r="F35" s="52"/>
      <c r="G35" s="52"/>
      <c r="H35" s="52"/>
      <c r="I35" s="43"/>
      <c r="K35" s="39"/>
    </row>
    <row r="36" spans="1:17" ht="6" customHeight="1" x14ac:dyDescent="0.2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">
      <c r="A38" s="6"/>
      <c r="B38" s="60" t="s">
        <v>33</v>
      </c>
      <c r="C38" s="60"/>
      <c r="D38" s="60"/>
      <c r="E38" s="60"/>
      <c r="F38" s="60"/>
      <c r="G38" s="60"/>
      <c r="H38" s="60"/>
      <c r="I38" s="61"/>
      <c r="J38" s="61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1"/>
      <c r="C39" s="62"/>
      <c r="D39" s="63"/>
      <c r="E39" s="63"/>
      <c r="F39" s="6"/>
      <c r="G39" s="64"/>
      <c r="H39" s="62"/>
      <c r="I39" s="63"/>
      <c r="J39" s="63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5"/>
      <c r="C40" s="65"/>
      <c r="D40" s="63"/>
      <c r="E40" s="66"/>
      <c r="F40" s="66"/>
      <c r="G40" s="66"/>
      <c r="H40" s="66"/>
      <c r="I40" s="63"/>
      <c r="J40" s="63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/>
      <c r="C41" s="67"/>
      <c r="D41" s="68"/>
      <c r="E41" s="67"/>
      <c r="F41" s="67"/>
      <c r="G41" s="69"/>
      <c r="H41" s="69"/>
      <c r="I41" s="70"/>
      <c r="J41" s="6"/>
      <c r="P41" s="6"/>
      <c r="Q41" s="6"/>
    </row>
    <row r="42" spans="1:17" ht="14.1" customHeight="1" x14ac:dyDescent="0.2">
      <c r="A42" s="6"/>
      <c r="B42" s="71"/>
      <c r="C42" s="71"/>
      <c r="D42" s="72"/>
      <c r="E42" s="71"/>
      <c r="F42" s="71"/>
      <c r="G42" s="69"/>
      <c r="H42" s="69"/>
      <c r="I42" s="70"/>
      <c r="J42" s="6"/>
      <c r="P42" s="6"/>
      <c r="Q42" s="6"/>
    </row>
    <row r="43" spans="1:17" x14ac:dyDescent="0.2">
      <c r="B43" s="6"/>
      <c r="C43" s="6"/>
      <c r="D43" s="73"/>
      <c r="E43" s="6"/>
      <c r="F43" s="6"/>
      <c r="G43" s="6"/>
      <c r="H43" s="6"/>
    </row>
    <row r="44" spans="1:17" x14ac:dyDescent="0.2">
      <c r="B44" s="6"/>
      <c r="C44" s="6"/>
      <c r="D44" s="73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2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2018-04-20T13:33:30Z</dcterms:created>
  <dcterms:modified xsi:type="dcterms:W3CDTF">2018-04-20T13:33:37Z</dcterms:modified>
</cp:coreProperties>
</file>